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商学院" sheetId="1" r:id="rId1"/>
    <sheet name="法学院" sheetId="2" r:id="rId2"/>
    <sheet name="文学院" sheetId="3" r:id="rId3"/>
    <sheet name="设计艺术学院" sheetId="4" r:id="rId4"/>
    <sheet name="理学院" sheetId="5" r:id="rId5"/>
    <sheet name="工学院" sheetId="6" r:id="rId6"/>
  </sheets>
  <calcPr calcId="144525"/>
</workbook>
</file>

<file path=xl/sharedStrings.xml><?xml version="1.0" encoding="utf-8"?>
<sst xmlns="http://schemas.openxmlformats.org/spreadsheetml/2006/main" count="848" uniqueCount="199">
  <si>
    <t>2022年专业实习工作量统计（商学院）</t>
  </si>
  <si>
    <t>序号</t>
  </si>
  <si>
    <t>教师</t>
  </si>
  <si>
    <t>专业</t>
  </si>
  <si>
    <t>人员归属</t>
  </si>
  <si>
    <t>实习周数</t>
  </si>
  <si>
    <t>实习生人数</t>
  </si>
  <si>
    <t>实习课时</t>
  </si>
  <si>
    <t>备注</t>
  </si>
  <si>
    <t>薄乐</t>
  </si>
  <si>
    <t>会计</t>
  </si>
  <si>
    <t>行知</t>
  </si>
  <si>
    <t>2018级</t>
  </si>
  <si>
    <t>会计ACCA</t>
  </si>
  <si>
    <t>2020级</t>
  </si>
  <si>
    <t>陈茜</t>
  </si>
  <si>
    <t>金融</t>
  </si>
  <si>
    <t>金融专升本</t>
  </si>
  <si>
    <t>陈雨景</t>
  </si>
  <si>
    <t>工管</t>
  </si>
  <si>
    <t>陈云娟</t>
  </si>
  <si>
    <t>邓智敏</t>
  </si>
  <si>
    <t>电商</t>
  </si>
  <si>
    <t>电商专升本</t>
  </si>
  <si>
    <t>洪鸳肖</t>
  </si>
  <si>
    <t>国贸复</t>
  </si>
  <si>
    <t>胡建平</t>
  </si>
  <si>
    <t>黄德伟</t>
  </si>
  <si>
    <t>财管</t>
  </si>
  <si>
    <t>财管三校生</t>
  </si>
  <si>
    <t>财管专升本</t>
  </si>
  <si>
    <t>黄静</t>
  </si>
  <si>
    <t>黄亦君</t>
  </si>
  <si>
    <t>孔畅</t>
  </si>
  <si>
    <t>李洪江</t>
  </si>
  <si>
    <t>李绩才</t>
  </si>
  <si>
    <t>李金宁</t>
  </si>
  <si>
    <t>李云</t>
  </si>
  <si>
    <t>林燕</t>
  </si>
  <si>
    <t>刘坤</t>
  </si>
  <si>
    <t>楼德华</t>
  </si>
  <si>
    <t>楼婷渊</t>
  </si>
  <si>
    <t>卢智健</t>
  </si>
  <si>
    <t>骆鹏</t>
  </si>
  <si>
    <t>麻勇爱</t>
  </si>
  <si>
    <t>马林东</t>
  </si>
  <si>
    <t>毛卫东</t>
  </si>
  <si>
    <t>孟秀兰</t>
  </si>
  <si>
    <t>倪建明</t>
  </si>
  <si>
    <t>市营三校生</t>
  </si>
  <si>
    <t>彭红英</t>
  </si>
  <si>
    <t>邵向霞</t>
  </si>
  <si>
    <t>盛欣欣</t>
  </si>
  <si>
    <t>苏环</t>
  </si>
  <si>
    <t>陶表益</t>
  </si>
  <si>
    <t>汪永忠</t>
  </si>
  <si>
    <t>王家华</t>
  </si>
  <si>
    <t>王晓琳</t>
  </si>
  <si>
    <t>王晓玲</t>
  </si>
  <si>
    <t>王新伟</t>
  </si>
  <si>
    <t>王艳超</t>
  </si>
  <si>
    <t>王正新</t>
  </si>
  <si>
    <t>吴黛茜</t>
  </si>
  <si>
    <t>邢影</t>
  </si>
  <si>
    <t>徐应涛</t>
  </si>
  <si>
    <t>严继莹</t>
  </si>
  <si>
    <t>杨洁</t>
  </si>
  <si>
    <t>叶小平</t>
  </si>
  <si>
    <t>余俊灵</t>
  </si>
  <si>
    <t>郑鹏举</t>
  </si>
  <si>
    <t>何宸希</t>
  </si>
  <si>
    <t>旅管专升本</t>
  </si>
  <si>
    <t>旅管复</t>
  </si>
  <si>
    <t>吴佳</t>
  </si>
  <si>
    <t>张闻羽</t>
  </si>
  <si>
    <t>葛丽珍</t>
  </si>
  <si>
    <t>权小勇</t>
  </si>
  <si>
    <t>赵玉琪</t>
  </si>
  <si>
    <t>合计：</t>
  </si>
  <si>
    <t>2022年专业实习工作量统计（法学院）</t>
  </si>
  <si>
    <t>段知壮</t>
  </si>
  <si>
    <t>法学</t>
  </si>
  <si>
    <t>郭勇</t>
  </si>
  <si>
    <t>李祖华</t>
  </si>
  <si>
    <t>童颖颖</t>
  </si>
  <si>
    <t>徐源泉</t>
  </si>
  <si>
    <t>郑睿</t>
  </si>
  <si>
    <t>2021年专业实习工作量统计（文学院）</t>
  </si>
  <si>
    <t>郑群</t>
  </si>
  <si>
    <t>英语</t>
  </si>
  <si>
    <t>袁六艳</t>
  </si>
  <si>
    <t>王梅君</t>
  </si>
  <si>
    <t>沈继诚</t>
  </si>
  <si>
    <t>盛卓立</t>
  </si>
  <si>
    <t>邵素玲</t>
  </si>
  <si>
    <t>沈倩</t>
  </si>
  <si>
    <t>马丽</t>
  </si>
  <si>
    <t>阮蓓怡</t>
  </si>
  <si>
    <t>李霞</t>
  </si>
  <si>
    <t>崔颖</t>
  </si>
  <si>
    <t>布存明</t>
  </si>
  <si>
    <t>徐国红</t>
  </si>
  <si>
    <t>贾玲华</t>
  </si>
  <si>
    <t>英语（复合班）</t>
  </si>
  <si>
    <t>李迎迎</t>
  </si>
  <si>
    <t>邓琳</t>
  </si>
  <si>
    <t>英语（专升本）</t>
  </si>
  <si>
    <t>陈德峰</t>
  </si>
  <si>
    <t>汉语言</t>
  </si>
  <si>
    <t>付湘虹</t>
  </si>
  <si>
    <t>韩洪举</t>
  </si>
  <si>
    <t>华金余</t>
  </si>
  <si>
    <t>宁辰</t>
  </si>
  <si>
    <t>孙竹</t>
  </si>
  <si>
    <t>杨雪兰</t>
  </si>
  <si>
    <t>魏晓彤</t>
  </si>
  <si>
    <t>俞敏华</t>
  </si>
  <si>
    <t>张家合</t>
  </si>
  <si>
    <t>吴思萱</t>
  </si>
  <si>
    <t>虞建光</t>
  </si>
  <si>
    <t>马蔚</t>
  </si>
  <si>
    <t>童水明</t>
  </si>
  <si>
    <t>汉语言（专升本）</t>
  </si>
  <si>
    <t>2022年专业实习工作量统计（设计艺术学院）</t>
  </si>
  <si>
    <t>陈蓓</t>
  </si>
  <si>
    <t>视觉传达设计</t>
  </si>
  <si>
    <t>高婷婷</t>
  </si>
  <si>
    <t>米雪梅</t>
  </si>
  <si>
    <t>产品设计</t>
  </si>
  <si>
    <t>孙涛</t>
  </si>
  <si>
    <t>环境设计</t>
  </si>
  <si>
    <t>王智明</t>
  </si>
  <si>
    <t>徐也</t>
  </si>
  <si>
    <t>俞亚明</t>
  </si>
  <si>
    <t>2022年专业实习工作量统计（理学院）</t>
  </si>
  <si>
    <t>总课时</t>
  </si>
  <si>
    <t>专升本</t>
  </si>
  <si>
    <t>本科</t>
  </si>
  <si>
    <t>阮琴</t>
  </si>
  <si>
    <t>生物技术</t>
  </si>
  <si>
    <t>袁建锋</t>
  </si>
  <si>
    <t>吴婷</t>
  </si>
  <si>
    <t>环境工程</t>
  </si>
  <si>
    <t>陈寒松</t>
  </si>
  <si>
    <t>李小忠</t>
  </si>
  <si>
    <t>涂燕红</t>
  </si>
  <si>
    <t>郑绍成</t>
  </si>
  <si>
    <t>裘建平</t>
  </si>
  <si>
    <t>孙晓明</t>
  </si>
  <si>
    <t>食品质量与安全</t>
  </si>
  <si>
    <t>王芳</t>
  </si>
  <si>
    <t>李双喜</t>
  </si>
  <si>
    <t>王剑峰</t>
  </si>
  <si>
    <t>郝仕油</t>
  </si>
  <si>
    <t>应用化学</t>
  </si>
  <si>
    <t>胡鸿雨</t>
  </si>
  <si>
    <t>黄朝表</t>
  </si>
  <si>
    <t>梁刚锋</t>
  </si>
  <si>
    <t>刘俊华</t>
  </si>
  <si>
    <t>谢云龙</t>
  </si>
  <si>
    <t>严晓阳</t>
  </si>
  <si>
    <t>赵国良</t>
  </si>
  <si>
    <t>郑孝华</t>
  </si>
  <si>
    <t>张亮亮</t>
  </si>
  <si>
    <t>胡晓晓</t>
  </si>
  <si>
    <t>郑荣泉</t>
  </si>
  <si>
    <t>饶玉春</t>
  </si>
  <si>
    <t>本部</t>
  </si>
  <si>
    <t>2022年专业实习工作量统计（工学院）</t>
  </si>
  <si>
    <t>包欢欢</t>
  </si>
  <si>
    <t>电子信息工程1802班</t>
  </si>
  <si>
    <t>曹振新</t>
  </si>
  <si>
    <t>电子信息工程（三校生）1801班</t>
  </si>
  <si>
    <t>电子信息工程（专升本）201班</t>
  </si>
  <si>
    <t>杜巧连</t>
  </si>
  <si>
    <t>机械设计制造及其自动化1802班</t>
  </si>
  <si>
    <t>胡礼广</t>
  </si>
  <si>
    <t>机械设计制造及其自动化1801班</t>
  </si>
  <si>
    <t>机械设计制造及其自动化（专升本）201班</t>
  </si>
  <si>
    <t>李凝</t>
  </si>
  <si>
    <t>机械设计制造及其自动化（三校生）1801班</t>
  </si>
  <si>
    <t>林祝亮</t>
  </si>
  <si>
    <t>倪应华</t>
  </si>
  <si>
    <t>计算机科学与技术(三校生)1801班</t>
  </si>
  <si>
    <r>
      <rPr>
        <sz val="11"/>
        <rFont val="宋体"/>
        <charset val="134"/>
      </rPr>
      <t>计算机科学与技术(专升本)</t>
    </r>
    <r>
      <rPr>
        <sz val="11"/>
        <color indexed="8"/>
        <rFont val="宋体"/>
        <charset val="134"/>
      </rPr>
      <t>202班</t>
    </r>
  </si>
  <si>
    <t>施晓钟</t>
  </si>
  <si>
    <t>舒跃飞</t>
  </si>
  <si>
    <t>吴根柱</t>
  </si>
  <si>
    <t>电子信息工程1801班</t>
  </si>
  <si>
    <t>吴建军</t>
  </si>
  <si>
    <r>
      <rPr>
        <sz val="11"/>
        <rFont val="宋体"/>
        <charset val="134"/>
      </rPr>
      <t>计算机科学与技术(专升本)</t>
    </r>
    <r>
      <rPr>
        <sz val="11"/>
        <color indexed="8"/>
        <rFont val="宋体"/>
        <charset val="134"/>
      </rPr>
      <t>201班</t>
    </r>
  </si>
  <si>
    <r>
      <rPr>
        <sz val="11"/>
        <rFont val="宋体"/>
        <charset val="134"/>
      </rPr>
      <t>网络空间安全1</t>
    </r>
    <r>
      <rPr>
        <sz val="11"/>
        <color indexed="8"/>
        <rFont val="宋体"/>
        <charset val="134"/>
      </rPr>
      <t>802班</t>
    </r>
  </si>
  <si>
    <t>吴黎黎</t>
  </si>
  <si>
    <t>杨金华</t>
  </si>
  <si>
    <t>袁利永</t>
  </si>
  <si>
    <t>郑青根</t>
  </si>
  <si>
    <t>行政</t>
  </si>
  <si>
    <t>周家庆</t>
  </si>
  <si>
    <r>
      <rPr>
        <sz val="11"/>
        <rFont val="宋体"/>
        <charset val="134"/>
      </rPr>
      <t>网络空间安全1</t>
    </r>
    <r>
      <rPr>
        <sz val="11"/>
        <color indexed="8"/>
        <rFont val="宋体"/>
        <charset val="134"/>
      </rPr>
      <t>801班</t>
    </r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</si>
</sst>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b/>
      <sz val="11"/>
      <color indexed="8"/>
      <name val="宋体"/>
      <charset val="134"/>
    </font>
    <font>
      <b/>
      <sz val="11"/>
      <color indexed="8"/>
      <name val="SimSun"/>
      <charset val="134"/>
    </font>
    <font>
      <sz val="11"/>
      <name val="宋体"/>
      <charset val="0"/>
    </font>
    <font>
      <sz val="11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4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9" borderId="6" applyNumberFormat="0" applyAlignment="0" applyProtection="0">
      <alignment vertical="center"/>
    </xf>
    <xf numFmtId="0" fontId="27" fillId="9" borderId="3" applyNumberFormat="0" applyAlignment="0" applyProtection="0">
      <alignment vertical="center"/>
    </xf>
    <xf numFmtId="0" fontId="30" fillId="15" borderId="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9" fillId="0" borderId="0"/>
    <xf numFmtId="0" fontId="29" fillId="0" borderId="0"/>
  </cellStyleXfs>
  <cellXfs count="5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I1" sqref="I1"/>
    </sheetView>
  </sheetViews>
  <sheetFormatPr defaultColWidth="9" defaultRowHeight="13.5" outlineLevelCol="7"/>
  <cols>
    <col min="1" max="2" width="9" style="24"/>
    <col min="3" max="3" width="12.875" style="24" customWidth="1"/>
    <col min="4" max="4" width="10.125" style="24" customWidth="1"/>
    <col min="5" max="5" width="10.75" style="24" customWidth="1"/>
    <col min="6" max="6" width="12.25" style="24" customWidth="1"/>
    <col min="7" max="7" width="10.375" style="24" customWidth="1"/>
    <col min="8" max="16384" width="9" style="24"/>
  </cols>
  <sheetData>
    <row r="1" ht="30" customHeight="1" spans="1:8">
      <c r="A1" s="2" t="s">
        <v>123</v>
      </c>
      <c r="B1" s="2"/>
      <c r="C1" s="2"/>
      <c r="D1" s="2"/>
      <c r="E1" s="2"/>
      <c r="F1" s="2"/>
      <c r="G1" s="2"/>
      <c r="H1" s="2"/>
    </row>
    <row r="2" s="22" customFormat="1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25">
        <v>1</v>
      </c>
      <c r="B3" s="26" t="s">
        <v>124</v>
      </c>
      <c r="C3" s="27" t="s">
        <v>125</v>
      </c>
      <c r="D3" s="27" t="s">
        <v>11</v>
      </c>
      <c r="E3" s="27">
        <v>8</v>
      </c>
      <c r="F3" s="28">
        <v>25</v>
      </c>
      <c r="G3" s="27">
        <f t="shared" ref="G3:G9" si="0">E3*F3*0.2</f>
        <v>40</v>
      </c>
      <c r="H3" s="4"/>
    </row>
    <row r="4" ht="18" customHeight="1" spans="1:8">
      <c r="A4" s="25">
        <v>2</v>
      </c>
      <c r="B4" s="26" t="s">
        <v>126</v>
      </c>
      <c r="C4" s="27" t="s">
        <v>125</v>
      </c>
      <c r="D4" s="27" t="s">
        <v>11</v>
      </c>
      <c r="E4" s="27">
        <v>8</v>
      </c>
      <c r="F4" s="28">
        <v>24</v>
      </c>
      <c r="G4" s="27">
        <f t="shared" si="0"/>
        <v>38.4</v>
      </c>
      <c r="H4" s="4"/>
    </row>
    <row r="5" ht="18" customHeight="1" spans="1:8">
      <c r="A5" s="25">
        <v>3</v>
      </c>
      <c r="B5" s="26" t="s">
        <v>127</v>
      </c>
      <c r="C5" s="27" t="s">
        <v>128</v>
      </c>
      <c r="D5" s="27" t="s">
        <v>11</v>
      </c>
      <c r="E5" s="27">
        <v>8</v>
      </c>
      <c r="F5" s="28">
        <v>20</v>
      </c>
      <c r="G5" s="27">
        <f t="shared" si="0"/>
        <v>32</v>
      </c>
      <c r="H5" s="4"/>
    </row>
    <row r="6" ht="18" customHeight="1" spans="1:8">
      <c r="A6" s="25">
        <v>4</v>
      </c>
      <c r="B6" s="26" t="s">
        <v>129</v>
      </c>
      <c r="C6" s="27" t="s">
        <v>130</v>
      </c>
      <c r="D6" s="27" t="s">
        <v>11</v>
      </c>
      <c r="E6" s="27">
        <v>8</v>
      </c>
      <c r="F6" s="28">
        <v>25</v>
      </c>
      <c r="G6" s="27">
        <f t="shared" si="0"/>
        <v>40</v>
      </c>
      <c r="H6" s="4"/>
    </row>
    <row r="7" ht="18" customHeight="1" spans="1:8">
      <c r="A7" s="25">
        <v>5</v>
      </c>
      <c r="B7" s="26" t="s">
        <v>131</v>
      </c>
      <c r="C7" s="27" t="s">
        <v>130</v>
      </c>
      <c r="D7" s="27" t="s">
        <v>11</v>
      </c>
      <c r="E7" s="27">
        <v>8</v>
      </c>
      <c r="F7" s="28">
        <v>27</v>
      </c>
      <c r="G7" s="27">
        <f t="shared" si="0"/>
        <v>43.2</v>
      </c>
      <c r="H7" s="4"/>
    </row>
    <row r="8" ht="18" customHeight="1" spans="1:8">
      <c r="A8" s="25">
        <v>6</v>
      </c>
      <c r="B8" s="26" t="s">
        <v>132</v>
      </c>
      <c r="C8" s="27" t="s">
        <v>130</v>
      </c>
      <c r="D8" s="27" t="s">
        <v>11</v>
      </c>
      <c r="E8" s="27">
        <v>8</v>
      </c>
      <c r="F8" s="28">
        <v>28</v>
      </c>
      <c r="G8" s="27">
        <f t="shared" si="0"/>
        <v>44.8</v>
      </c>
      <c r="H8" s="4"/>
    </row>
    <row r="9" ht="18" customHeight="1" spans="1:8">
      <c r="A9" s="25">
        <v>7</v>
      </c>
      <c r="B9" s="26" t="s">
        <v>133</v>
      </c>
      <c r="C9" s="27" t="s">
        <v>130</v>
      </c>
      <c r="D9" s="27" t="s">
        <v>11</v>
      </c>
      <c r="E9" s="27">
        <v>8</v>
      </c>
      <c r="F9" s="28">
        <v>27</v>
      </c>
      <c r="G9" s="27">
        <f t="shared" si="0"/>
        <v>43.2</v>
      </c>
      <c r="H9" s="27"/>
    </row>
    <row r="10" s="23" customFormat="1" ht="18" customHeight="1" spans="1:8">
      <c r="A10" s="29"/>
      <c r="B10" s="30"/>
      <c r="C10" s="31"/>
      <c r="D10" s="31" t="s">
        <v>78</v>
      </c>
      <c r="E10" s="31"/>
      <c r="F10" s="32">
        <f>SUM(F3:F9)</f>
        <v>176</v>
      </c>
      <c r="G10" s="31">
        <f>SUM(G3:G9)</f>
        <v>281.6</v>
      </c>
      <c r="H10" s="31"/>
    </row>
  </sheetData>
  <mergeCells count="1">
    <mergeCell ref="A1:H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M1" sqref="M1"/>
    </sheetView>
  </sheetViews>
  <sheetFormatPr defaultColWidth="9" defaultRowHeight="13.5"/>
  <cols>
    <col min="3" max="3" width="13.75" customWidth="1"/>
    <col min="4" max="4" width="10.375" customWidth="1"/>
  </cols>
  <sheetData>
    <row r="1" ht="30" customHeight="1" spans="1:12">
      <c r="A1" s="12" t="s">
        <v>134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="11" customFormat="1" ht="20" customHeight="1" spans="1:1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/>
      <c r="G2" s="13" t="s">
        <v>6</v>
      </c>
      <c r="H2" s="13"/>
      <c r="I2" s="20" t="s">
        <v>7</v>
      </c>
      <c r="J2" s="20"/>
      <c r="K2" s="20" t="s">
        <v>135</v>
      </c>
      <c r="L2" s="13" t="s">
        <v>8</v>
      </c>
    </row>
    <row r="3" s="11" customFormat="1" ht="20" customHeight="1" spans="1:12">
      <c r="A3" s="13"/>
      <c r="B3" s="13"/>
      <c r="C3" s="13"/>
      <c r="D3" s="13"/>
      <c r="E3" s="14" t="s">
        <v>136</v>
      </c>
      <c r="F3" s="14" t="s">
        <v>137</v>
      </c>
      <c r="G3" s="14" t="s">
        <v>136</v>
      </c>
      <c r="H3" s="14" t="s">
        <v>137</v>
      </c>
      <c r="I3" s="14" t="s">
        <v>136</v>
      </c>
      <c r="J3" s="14" t="s">
        <v>137</v>
      </c>
      <c r="K3" s="20"/>
      <c r="L3" s="13"/>
    </row>
    <row r="4" ht="18" customHeight="1" spans="1:12">
      <c r="A4" s="4">
        <v>1</v>
      </c>
      <c r="B4" s="5" t="s">
        <v>138</v>
      </c>
      <c r="C4" s="5" t="s">
        <v>139</v>
      </c>
      <c r="D4" s="5" t="s">
        <v>11</v>
      </c>
      <c r="E4" s="4">
        <v>10</v>
      </c>
      <c r="F4" s="4">
        <v>10</v>
      </c>
      <c r="G4" s="15">
        <v>0</v>
      </c>
      <c r="H4" s="15">
        <f>7-2</f>
        <v>5</v>
      </c>
      <c r="I4" s="15">
        <f t="shared" ref="I4:I28" si="0">E4*0.2*G4</f>
        <v>0</v>
      </c>
      <c r="J4" s="15">
        <f t="shared" ref="J4:J15" si="1">F4*0.2*H4</f>
        <v>10</v>
      </c>
      <c r="K4" s="15">
        <f t="shared" ref="K4:K28" si="2">I4+J4</f>
        <v>10</v>
      </c>
      <c r="L4" s="15"/>
    </row>
    <row r="5" ht="18" customHeight="1" spans="1:12">
      <c r="A5" s="4">
        <v>2</v>
      </c>
      <c r="B5" s="5" t="s">
        <v>140</v>
      </c>
      <c r="C5" s="5" t="s">
        <v>139</v>
      </c>
      <c r="D5" s="5" t="s">
        <v>11</v>
      </c>
      <c r="E5" s="4">
        <v>10</v>
      </c>
      <c r="F5" s="4">
        <v>10</v>
      </c>
      <c r="G5" s="15">
        <v>2</v>
      </c>
      <c r="H5" s="15">
        <v>3</v>
      </c>
      <c r="I5" s="15">
        <f t="shared" si="0"/>
        <v>4</v>
      </c>
      <c r="J5" s="15">
        <f t="shared" si="1"/>
        <v>6</v>
      </c>
      <c r="K5" s="15">
        <f t="shared" si="2"/>
        <v>10</v>
      </c>
      <c r="L5" s="15"/>
    </row>
    <row r="6" ht="18" customHeight="1" spans="1:12">
      <c r="A6" s="4">
        <v>3</v>
      </c>
      <c r="B6" s="5" t="s">
        <v>141</v>
      </c>
      <c r="C6" s="5" t="s">
        <v>142</v>
      </c>
      <c r="D6" s="5" t="s">
        <v>11</v>
      </c>
      <c r="E6" s="4">
        <v>12</v>
      </c>
      <c r="F6" s="4">
        <v>18</v>
      </c>
      <c r="G6" s="15">
        <v>0</v>
      </c>
      <c r="H6" s="15">
        <v>0</v>
      </c>
      <c r="I6" s="15">
        <f t="shared" si="0"/>
        <v>0</v>
      </c>
      <c r="J6" s="15">
        <f t="shared" si="1"/>
        <v>0</v>
      </c>
      <c r="K6" s="15">
        <f t="shared" si="2"/>
        <v>0</v>
      </c>
      <c r="L6" s="15"/>
    </row>
    <row r="7" ht="18" customHeight="1" spans="1:12">
      <c r="A7" s="4">
        <v>4</v>
      </c>
      <c r="B7" s="5" t="s">
        <v>143</v>
      </c>
      <c r="C7" s="5" t="s">
        <v>142</v>
      </c>
      <c r="D7" s="5" t="s">
        <v>11</v>
      </c>
      <c r="E7" s="4">
        <v>12</v>
      </c>
      <c r="F7" s="4">
        <v>18</v>
      </c>
      <c r="G7" s="15">
        <v>0</v>
      </c>
      <c r="H7" s="15">
        <v>0</v>
      </c>
      <c r="I7" s="15">
        <f t="shared" si="0"/>
        <v>0</v>
      </c>
      <c r="J7" s="15">
        <f t="shared" si="1"/>
        <v>0</v>
      </c>
      <c r="K7" s="15">
        <f t="shared" si="2"/>
        <v>0</v>
      </c>
      <c r="L7" s="15"/>
    </row>
    <row r="8" ht="18" customHeight="1" spans="1:12">
      <c r="A8" s="4">
        <v>5</v>
      </c>
      <c r="B8" s="5" t="s">
        <v>144</v>
      </c>
      <c r="C8" s="5" t="s">
        <v>142</v>
      </c>
      <c r="D8" s="5" t="s">
        <v>11</v>
      </c>
      <c r="E8" s="4">
        <v>12</v>
      </c>
      <c r="F8" s="4">
        <v>18</v>
      </c>
      <c r="G8" s="15">
        <v>0</v>
      </c>
      <c r="H8" s="15">
        <v>0</v>
      </c>
      <c r="I8" s="15">
        <f t="shared" si="0"/>
        <v>0</v>
      </c>
      <c r="J8" s="15">
        <f t="shared" si="1"/>
        <v>0</v>
      </c>
      <c r="K8" s="15">
        <f t="shared" si="2"/>
        <v>0</v>
      </c>
      <c r="L8" s="15"/>
    </row>
    <row r="9" ht="18" customHeight="1" spans="1:12">
      <c r="A9" s="4">
        <v>6</v>
      </c>
      <c r="B9" s="5" t="s">
        <v>145</v>
      </c>
      <c r="C9" s="5" t="s">
        <v>142</v>
      </c>
      <c r="D9" s="5" t="s">
        <v>11</v>
      </c>
      <c r="E9" s="4">
        <v>12</v>
      </c>
      <c r="F9" s="4">
        <v>18</v>
      </c>
      <c r="G9" s="15">
        <v>0</v>
      </c>
      <c r="H9" s="15">
        <v>0</v>
      </c>
      <c r="I9" s="15">
        <f t="shared" si="0"/>
        <v>0</v>
      </c>
      <c r="J9" s="15">
        <f t="shared" si="1"/>
        <v>0</v>
      </c>
      <c r="K9" s="15">
        <f t="shared" si="2"/>
        <v>0</v>
      </c>
      <c r="L9" s="15"/>
    </row>
    <row r="10" ht="18" customHeight="1" spans="1:12">
      <c r="A10" s="4">
        <v>7</v>
      </c>
      <c r="B10" s="5" t="s">
        <v>146</v>
      </c>
      <c r="C10" s="5" t="s">
        <v>142</v>
      </c>
      <c r="D10" s="5" t="s">
        <v>11</v>
      </c>
      <c r="E10" s="4">
        <v>12</v>
      </c>
      <c r="F10" s="4">
        <v>18</v>
      </c>
      <c r="G10" s="15">
        <f>12-7</f>
        <v>5</v>
      </c>
      <c r="H10" s="15">
        <v>0</v>
      </c>
      <c r="I10" s="15">
        <f t="shared" si="0"/>
        <v>12</v>
      </c>
      <c r="J10" s="15">
        <f t="shared" si="1"/>
        <v>0</v>
      </c>
      <c r="K10" s="15">
        <f t="shared" si="2"/>
        <v>12</v>
      </c>
      <c r="L10" s="15"/>
    </row>
    <row r="11" ht="18" customHeight="1" spans="1:12">
      <c r="A11" s="4">
        <v>8</v>
      </c>
      <c r="B11" s="5" t="s">
        <v>147</v>
      </c>
      <c r="C11" s="5" t="s">
        <v>142</v>
      </c>
      <c r="D11" s="5" t="s">
        <v>11</v>
      </c>
      <c r="E11" s="4">
        <v>12</v>
      </c>
      <c r="F11" s="4">
        <v>18</v>
      </c>
      <c r="G11" s="15">
        <f>10-6</f>
        <v>4</v>
      </c>
      <c r="H11" s="15">
        <v>0</v>
      </c>
      <c r="I11" s="15">
        <f t="shared" si="0"/>
        <v>9.6</v>
      </c>
      <c r="J11" s="15">
        <f t="shared" si="1"/>
        <v>0</v>
      </c>
      <c r="K11" s="15">
        <f t="shared" si="2"/>
        <v>9.6</v>
      </c>
      <c r="L11" s="15"/>
    </row>
    <row r="12" ht="18" customHeight="1" spans="1:12">
      <c r="A12" s="4">
        <v>9</v>
      </c>
      <c r="B12" s="5" t="s">
        <v>148</v>
      </c>
      <c r="C12" s="16" t="s">
        <v>149</v>
      </c>
      <c r="D12" s="5" t="s">
        <v>11</v>
      </c>
      <c r="E12" s="4">
        <v>10</v>
      </c>
      <c r="F12" s="4">
        <v>10</v>
      </c>
      <c r="G12" s="15">
        <v>0</v>
      </c>
      <c r="H12" s="15">
        <f>7-2</f>
        <v>5</v>
      </c>
      <c r="I12" s="15">
        <f t="shared" si="0"/>
        <v>0</v>
      </c>
      <c r="J12" s="15">
        <f t="shared" si="1"/>
        <v>10</v>
      </c>
      <c r="K12" s="15">
        <f t="shared" si="2"/>
        <v>10</v>
      </c>
      <c r="L12" s="15"/>
    </row>
    <row r="13" ht="18" customHeight="1" spans="1:12">
      <c r="A13" s="4">
        <v>10</v>
      </c>
      <c r="B13" s="5" t="s">
        <v>150</v>
      </c>
      <c r="C13" s="16" t="s">
        <v>149</v>
      </c>
      <c r="D13" s="5" t="s">
        <v>11</v>
      </c>
      <c r="E13" s="4">
        <v>10</v>
      </c>
      <c r="F13" s="4">
        <v>10</v>
      </c>
      <c r="G13" s="15">
        <v>0</v>
      </c>
      <c r="H13" s="15">
        <f>17-10</f>
        <v>7</v>
      </c>
      <c r="I13" s="15">
        <f t="shared" si="0"/>
        <v>0</v>
      </c>
      <c r="J13" s="15">
        <f t="shared" si="1"/>
        <v>14</v>
      </c>
      <c r="K13" s="15">
        <f t="shared" si="2"/>
        <v>14</v>
      </c>
      <c r="L13" s="15"/>
    </row>
    <row r="14" ht="18" customHeight="1" spans="1:12">
      <c r="A14" s="4">
        <v>11</v>
      </c>
      <c r="B14" s="5" t="s">
        <v>151</v>
      </c>
      <c r="C14" s="16" t="s">
        <v>149</v>
      </c>
      <c r="D14" s="5" t="s">
        <v>11</v>
      </c>
      <c r="E14" s="4">
        <v>10</v>
      </c>
      <c r="F14" s="4">
        <v>10</v>
      </c>
      <c r="G14" s="15">
        <v>0</v>
      </c>
      <c r="H14" s="15">
        <f>10-3</f>
        <v>7</v>
      </c>
      <c r="I14" s="15">
        <f t="shared" si="0"/>
        <v>0</v>
      </c>
      <c r="J14" s="15">
        <f t="shared" si="1"/>
        <v>14</v>
      </c>
      <c r="K14" s="15">
        <f t="shared" si="2"/>
        <v>14</v>
      </c>
      <c r="L14" s="15"/>
    </row>
    <row r="15" ht="18" customHeight="1" spans="1:12">
      <c r="A15" s="4">
        <v>12</v>
      </c>
      <c r="B15" s="5" t="s">
        <v>152</v>
      </c>
      <c r="C15" s="16" t="s">
        <v>149</v>
      </c>
      <c r="D15" s="5" t="s">
        <v>11</v>
      </c>
      <c r="E15" s="4">
        <v>10</v>
      </c>
      <c r="F15" s="4">
        <v>10</v>
      </c>
      <c r="G15" s="15">
        <f>10-9</f>
        <v>1</v>
      </c>
      <c r="H15" s="15">
        <v>3</v>
      </c>
      <c r="I15" s="15">
        <f t="shared" si="0"/>
        <v>2</v>
      </c>
      <c r="J15" s="15">
        <f t="shared" si="1"/>
        <v>6</v>
      </c>
      <c r="K15" s="15">
        <f t="shared" si="2"/>
        <v>8</v>
      </c>
      <c r="L15" s="15"/>
    </row>
    <row r="16" ht="18" customHeight="1" spans="1:12">
      <c r="A16" s="4">
        <v>13</v>
      </c>
      <c r="B16" s="17" t="s">
        <v>153</v>
      </c>
      <c r="C16" s="16" t="s">
        <v>154</v>
      </c>
      <c r="D16" s="5" t="s">
        <v>11</v>
      </c>
      <c r="E16" s="4">
        <v>8</v>
      </c>
      <c r="F16" s="4">
        <v>10</v>
      </c>
      <c r="G16" s="15">
        <v>0</v>
      </c>
      <c r="H16" s="15">
        <f>6-1</f>
        <v>5</v>
      </c>
      <c r="I16" s="15">
        <f t="shared" si="0"/>
        <v>0</v>
      </c>
      <c r="J16" s="15">
        <v>0</v>
      </c>
      <c r="K16" s="15">
        <f t="shared" si="2"/>
        <v>0</v>
      </c>
      <c r="L16" s="15"/>
    </row>
    <row r="17" ht="18" customHeight="1" spans="1:12">
      <c r="A17" s="4">
        <v>14</v>
      </c>
      <c r="B17" s="17" t="s">
        <v>155</v>
      </c>
      <c r="C17" s="16" t="s">
        <v>154</v>
      </c>
      <c r="D17" s="5" t="s">
        <v>11</v>
      </c>
      <c r="E17" s="4">
        <v>8</v>
      </c>
      <c r="F17" s="4">
        <v>10</v>
      </c>
      <c r="G17" s="15">
        <v>0</v>
      </c>
      <c r="H17" s="15">
        <f>5-2</f>
        <v>3</v>
      </c>
      <c r="I17" s="15">
        <f t="shared" si="0"/>
        <v>0</v>
      </c>
      <c r="J17" s="15">
        <f t="shared" ref="J17:J28" si="3">F17*0.2*H17</f>
        <v>6</v>
      </c>
      <c r="K17" s="15">
        <f t="shared" si="2"/>
        <v>6</v>
      </c>
      <c r="L17" s="15"/>
    </row>
    <row r="18" ht="18" customHeight="1" spans="1:12">
      <c r="A18" s="4">
        <v>15</v>
      </c>
      <c r="B18" s="5" t="s">
        <v>156</v>
      </c>
      <c r="C18" s="16" t="s">
        <v>154</v>
      </c>
      <c r="D18" s="5" t="s">
        <v>11</v>
      </c>
      <c r="E18" s="4">
        <v>8</v>
      </c>
      <c r="F18" s="4">
        <v>10</v>
      </c>
      <c r="G18" s="15">
        <v>0</v>
      </c>
      <c r="H18" s="15">
        <v>0</v>
      </c>
      <c r="I18" s="15">
        <f t="shared" si="0"/>
        <v>0</v>
      </c>
      <c r="J18" s="15">
        <f t="shared" si="3"/>
        <v>0</v>
      </c>
      <c r="K18" s="15">
        <f t="shared" si="2"/>
        <v>0</v>
      </c>
      <c r="L18" s="15"/>
    </row>
    <row r="19" ht="18" customHeight="1" spans="1:12">
      <c r="A19" s="4">
        <v>16</v>
      </c>
      <c r="B19" s="17" t="s">
        <v>157</v>
      </c>
      <c r="C19" s="16" t="s">
        <v>154</v>
      </c>
      <c r="D19" s="5" t="s">
        <v>11</v>
      </c>
      <c r="E19" s="4">
        <v>8</v>
      </c>
      <c r="F19" s="4">
        <v>10</v>
      </c>
      <c r="G19" s="15">
        <v>3</v>
      </c>
      <c r="H19" s="15">
        <v>0</v>
      </c>
      <c r="I19" s="15">
        <f t="shared" si="0"/>
        <v>4.8</v>
      </c>
      <c r="J19" s="15">
        <f t="shared" si="3"/>
        <v>0</v>
      </c>
      <c r="K19" s="15">
        <f t="shared" si="2"/>
        <v>4.8</v>
      </c>
      <c r="L19" s="15"/>
    </row>
    <row r="20" ht="18" customHeight="1" spans="1:12">
      <c r="A20" s="4">
        <v>17</v>
      </c>
      <c r="B20" s="17" t="s">
        <v>158</v>
      </c>
      <c r="C20" s="16" t="s">
        <v>154</v>
      </c>
      <c r="D20" s="5" t="s">
        <v>11</v>
      </c>
      <c r="E20" s="4">
        <v>8</v>
      </c>
      <c r="F20" s="4">
        <v>10</v>
      </c>
      <c r="G20" s="15">
        <v>0</v>
      </c>
      <c r="H20" s="15">
        <v>0</v>
      </c>
      <c r="I20" s="15">
        <f t="shared" si="0"/>
        <v>0</v>
      </c>
      <c r="J20" s="15">
        <f t="shared" si="3"/>
        <v>0</v>
      </c>
      <c r="K20" s="15">
        <f t="shared" si="2"/>
        <v>0</v>
      </c>
      <c r="L20" s="15"/>
    </row>
    <row r="21" ht="18" customHeight="1" spans="1:12">
      <c r="A21" s="4">
        <v>18</v>
      </c>
      <c r="B21" s="5" t="s">
        <v>159</v>
      </c>
      <c r="C21" s="16" t="s">
        <v>154</v>
      </c>
      <c r="D21" s="5" t="s">
        <v>11</v>
      </c>
      <c r="E21" s="4">
        <v>8</v>
      </c>
      <c r="F21" s="4">
        <v>10</v>
      </c>
      <c r="G21" s="15">
        <f>22-3</f>
        <v>19</v>
      </c>
      <c r="H21" s="15">
        <f>6-2</f>
        <v>4</v>
      </c>
      <c r="I21" s="15">
        <f t="shared" si="0"/>
        <v>30.4</v>
      </c>
      <c r="J21" s="15">
        <f t="shared" si="3"/>
        <v>8</v>
      </c>
      <c r="K21" s="15">
        <f t="shared" si="2"/>
        <v>38.4</v>
      </c>
      <c r="L21" s="15"/>
    </row>
    <row r="22" ht="18" customHeight="1" spans="1:12">
      <c r="A22" s="4">
        <v>19</v>
      </c>
      <c r="B22" s="5" t="s">
        <v>160</v>
      </c>
      <c r="C22" s="16" t="s">
        <v>154</v>
      </c>
      <c r="D22" s="5" t="s">
        <v>11</v>
      </c>
      <c r="E22" s="4">
        <v>8</v>
      </c>
      <c r="F22" s="4">
        <v>10</v>
      </c>
      <c r="G22" s="15">
        <v>0</v>
      </c>
      <c r="H22" s="15">
        <v>2</v>
      </c>
      <c r="I22" s="15">
        <f t="shared" si="0"/>
        <v>0</v>
      </c>
      <c r="J22" s="15">
        <f t="shared" si="3"/>
        <v>4</v>
      </c>
      <c r="K22" s="15">
        <f t="shared" si="2"/>
        <v>4</v>
      </c>
      <c r="L22" s="15"/>
    </row>
    <row r="23" ht="18" customHeight="1" spans="1:12">
      <c r="A23" s="4">
        <v>20</v>
      </c>
      <c r="B23" s="5" t="s">
        <v>161</v>
      </c>
      <c r="C23" s="16" t="s">
        <v>154</v>
      </c>
      <c r="D23" s="5" t="s">
        <v>11</v>
      </c>
      <c r="E23" s="4">
        <v>8</v>
      </c>
      <c r="F23" s="4">
        <v>10</v>
      </c>
      <c r="G23" s="15">
        <f>3-2</f>
        <v>1</v>
      </c>
      <c r="H23" s="15">
        <f>12-7</f>
        <v>5</v>
      </c>
      <c r="I23" s="15">
        <f t="shared" si="0"/>
        <v>1.6</v>
      </c>
      <c r="J23" s="15">
        <f t="shared" si="3"/>
        <v>10</v>
      </c>
      <c r="K23" s="15">
        <f t="shared" si="2"/>
        <v>11.6</v>
      </c>
      <c r="L23" s="15"/>
    </row>
    <row r="24" ht="18" customHeight="1" spans="1:12">
      <c r="A24" s="4">
        <v>21</v>
      </c>
      <c r="B24" s="5" t="s">
        <v>162</v>
      </c>
      <c r="C24" s="16" t="s">
        <v>154</v>
      </c>
      <c r="D24" s="16" t="s">
        <v>11</v>
      </c>
      <c r="E24" s="4">
        <v>8</v>
      </c>
      <c r="F24" s="4">
        <v>10</v>
      </c>
      <c r="G24" s="15">
        <v>0</v>
      </c>
      <c r="H24" s="15">
        <v>0</v>
      </c>
      <c r="I24" s="15">
        <f t="shared" si="0"/>
        <v>0</v>
      </c>
      <c r="J24" s="15">
        <f t="shared" si="3"/>
        <v>0</v>
      </c>
      <c r="K24" s="15">
        <f t="shared" si="2"/>
        <v>0</v>
      </c>
      <c r="L24" s="15"/>
    </row>
    <row r="25" ht="18" customHeight="1" spans="1:12">
      <c r="A25" s="4">
        <v>22</v>
      </c>
      <c r="B25" s="5" t="s">
        <v>163</v>
      </c>
      <c r="C25" s="16" t="s">
        <v>139</v>
      </c>
      <c r="D25" s="5" t="s">
        <v>11</v>
      </c>
      <c r="E25" s="4">
        <v>10</v>
      </c>
      <c r="F25" s="4">
        <v>10</v>
      </c>
      <c r="G25" s="15">
        <v>0</v>
      </c>
      <c r="H25" s="15">
        <f>4-3</f>
        <v>1</v>
      </c>
      <c r="I25" s="15">
        <f t="shared" si="0"/>
        <v>0</v>
      </c>
      <c r="J25" s="15">
        <f t="shared" si="3"/>
        <v>2</v>
      </c>
      <c r="K25" s="15">
        <f t="shared" si="2"/>
        <v>2</v>
      </c>
      <c r="L25" s="15"/>
    </row>
    <row r="26" ht="18" customHeight="1" spans="1:12">
      <c r="A26" s="4">
        <v>23</v>
      </c>
      <c r="B26" s="5" t="s">
        <v>164</v>
      </c>
      <c r="C26" s="16" t="s">
        <v>139</v>
      </c>
      <c r="D26" s="16" t="s">
        <v>11</v>
      </c>
      <c r="E26" s="4">
        <v>10</v>
      </c>
      <c r="F26" s="4">
        <v>10</v>
      </c>
      <c r="G26" s="15">
        <v>0</v>
      </c>
      <c r="H26" s="15">
        <f>2-1</f>
        <v>1</v>
      </c>
      <c r="I26" s="15">
        <f t="shared" si="0"/>
        <v>0</v>
      </c>
      <c r="J26" s="15">
        <f t="shared" si="3"/>
        <v>2</v>
      </c>
      <c r="K26" s="15">
        <f t="shared" si="2"/>
        <v>2</v>
      </c>
      <c r="L26" s="15"/>
    </row>
    <row r="27" ht="18" customHeight="1" spans="1:12">
      <c r="A27" s="4">
        <v>24</v>
      </c>
      <c r="B27" s="5" t="s">
        <v>165</v>
      </c>
      <c r="C27" s="16" t="s">
        <v>139</v>
      </c>
      <c r="D27" s="16" t="s">
        <v>11</v>
      </c>
      <c r="E27" s="4">
        <v>10</v>
      </c>
      <c r="F27" s="4">
        <v>10</v>
      </c>
      <c r="G27" s="15">
        <v>0</v>
      </c>
      <c r="H27" s="15">
        <v>3</v>
      </c>
      <c r="I27" s="15">
        <f t="shared" si="0"/>
        <v>0</v>
      </c>
      <c r="J27" s="15">
        <f t="shared" si="3"/>
        <v>6</v>
      </c>
      <c r="K27" s="15">
        <f t="shared" si="2"/>
        <v>6</v>
      </c>
      <c r="L27" s="21"/>
    </row>
    <row r="28" ht="18" customHeight="1" spans="1:12">
      <c r="A28" s="4">
        <v>25</v>
      </c>
      <c r="B28" s="5" t="s">
        <v>166</v>
      </c>
      <c r="C28" s="16" t="s">
        <v>139</v>
      </c>
      <c r="D28" s="16" t="s">
        <v>167</v>
      </c>
      <c r="E28" s="4">
        <v>10</v>
      </c>
      <c r="F28" s="4">
        <v>10</v>
      </c>
      <c r="G28" s="15">
        <v>0</v>
      </c>
      <c r="H28" s="15">
        <v>0</v>
      </c>
      <c r="I28" s="15">
        <f t="shared" si="0"/>
        <v>0</v>
      </c>
      <c r="J28" s="15">
        <f t="shared" si="3"/>
        <v>0</v>
      </c>
      <c r="K28" s="15">
        <f t="shared" si="2"/>
        <v>0</v>
      </c>
      <c r="L28" s="15"/>
    </row>
    <row r="29" ht="18" customHeight="1" spans="1:12">
      <c r="A29" s="4"/>
      <c r="B29" s="5"/>
      <c r="C29" s="16"/>
      <c r="D29" s="18" t="s">
        <v>78</v>
      </c>
      <c r="E29" s="8"/>
      <c r="F29" s="8"/>
      <c r="G29" s="19">
        <f>SUM(G4:G28)</f>
        <v>35</v>
      </c>
      <c r="H29" s="19">
        <f>SUM(H4:H28)</f>
        <v>54</v>
      </c>
      <c r="I29" s="19"/>
      <c r="J29" s="19"/>
      <c r="K29" s="19">
        <f>SUM(K4:K28)</f>
        <v>162.4</v>
      </c>
      <c r="L29" s="15"/>
    </row>
  </sheetData>
  <mergeCells count="10">
    <mergeCell ref="A1:L1"/>
    <mergeCell ref="E2:F2"/>
    <mergeCell ref="G2:H2"/>
    <mergeCell ref="I2:J2"/>
    <mergeCell ref="A2:A3"/>
    <mergeCell ref="B2:B3"/>
    <mergeCell ref="C2:C3"/>
    <mergeCell ref="D2:D3"/>
    <mergeCell ref="K2:K3"/>
    <mergeCell ref="L2:L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J1" sqref="J1"/>
    </sheetView>
  </sheetViews>
  <sheetFormatPr defaultColWidth="9" defaultRowHeight="13.5"/>
  <cols>
    <col min="1" max="1" width="8" customWidth="1"/>
    <col min="3" max="3" width="39.75" customWidth="1"/>
    <col min="4" max="4" width="9.5" customWidth="1"/>
    <col min="5" max="5" width="9.125" customWidth="1"/>
    <col min="6" max="6" width="11.25" customWidth="1"/>
    <col min="7" max="7" width="9.125" customWidth="1"/>
  </cols>
  <sheetData>
    <row r="1" ht="30" customHeight="1" spans="1:9">
      <c r="A1" s="2" t="s">
        <v>168</v>
      </c>
      <c r="B1" s="2"/>
      <c r="C1" s="2"/>
      <c r="D1" s="2"/>
      <c r="E1" s="2"/>
      <c r="F1" s="2"/>
      <c r="G1" s="2"/>
      <c r="H1" s="2"/>
      <c r="I1" s="2"/>
    </row>
    <row r="2" s="1" customFormat="1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135</v>
      </c>
      <c r="I2" s="3" t="s">
        <v>8</v>
      </c>
    </row>
    <row r="3" ht="18" customHeight="1" spans="1:9">
      <c r="A3" s="4">
        <v>1</v>
      </c>
      <c r="B3" s="4" t="s">
        <v>169</v>
      </c>
      <c r="C3" s="4" t="s">
        <v>170</v>
      </c>
      <c r="D3" s="4" t="s">
        <v>11</v>
      </c>
      <c r="E3" s="4">
        <v>10</v>
      </c>
      <c r="F3" s="4">
        <v>8</v>
      </c>
      <c r="G3" s="4">
        <f t="shared" ref="G3:G26" si="0">E3*F3*0.2</f>
        <v>16</v>
      </c>
      <c r="H3" s="4">
        <v>16</v>
      </c>
      <c r="I3" s="4" t="s">
        <v>12</v>
      </c>
    </row>
    <row r="4" ht="18" customHeight="1" spans="1:9">
      <c r="A4" s="4">
        <v>2</v>
      </c>
      <c r="B4" s="4" t="s">
        <v>171</v>
      </c>
      <c r="C4" s="4" t="s">
        <v>172</v>
      </c>
      <c r="D4" s="4" t="s">
        <v>11</v>
      </c>
      <c r="E4" s="4">
        <v>10</v>
      </c>
      <c r="F4" s="4">
        <v>15</v>
      </c>
      <c r="G4" s="4">
        <f t="shared" si="0"/>
        <v>30</v>
      </c>
      <c r="H4" s="4">
        <v>70</v>
      </c>
      <c r="I4" s="4" t="s">
        <v>12</v>
      </c>
    </row>
    <row r="5" ht="18" customHeight="1" spans="1:9">
      <c r="A5" s="4">
        <v>3</v>
      </c>
      <c r="B5" s="4" t="s">
        <v>171</v>
      </c>
      <c r="C5" s="4" t="s">
        <v>173</v>
      </c>
      <c r="D5" s="4" t="s">
        <v>11</v>
      </c>
      <c r="E5" s="4">
        <v>10</v>
      </c>
      <c r="F5" s="4">
        <v>20</v>
      </c>
      <c r="G5" s="4">
        <f t="shared" si="0"/>
        <v>40</v>
      </c>
      <c r="H5" s="4"/>
      <c r="I5" s="4" t="s">
        <v>14</v>
      </c>
    </row>
    <row r="6" ht="18" customHeight="1" spans="1:9">
      <c r="A6" s="4">
        <v>4</v>
      </c>
      <c r="B6" s="4" t="s">
        <v>174</v>
      </c>
      <c r="C6" s="4" t="s">
        <v>175</v>
      </c>
      <c r="D6" s="4" t="s">
        <v>11</v>
      </c>
      <c r="E6" s="4">
        <v>4</v>
      </c>
      <c r="F6" s="4">
        <v>32</v>
      </c>
      <c r="G6" s="4">
        <f t="shared" si="0"/>
        <v>25.6</v>
      </c>
      <c r="H6" s="4">
        <v>25.6</v>
      </c>
      <c r="I6" s="4" t="s">
        <v>12</v>
      </c>
    </row>
    <row r="7" ht="18" customHeight="1" spans="1:9">
      <c r="A7" s="4">
        <v>5</v>
      </c>
      <c r="B7" s="4" t="s">
        <v>176</v>
      </c>
      <c r="C7" s="4" t="s">
        <v>177</v>
      </c>
      <c r="D7" s="4" t="s">
        <v>11</v>
      </c>
      <c r="E7" s="4">
        <v>4</v>
      </c>
      <c r="F7" s="4">
        <v>28</v>
      </c>
      <c r="G7" s="4">
        <f t="shared" si="0"/>
        <v>22.4</v>
      </c>
      <c r="H7" s="4">
        <v>59.2</v>
      </c>
      <c r="I7" s="4" t="s">
        <v>12</v>
      </c>
    </row>
    <row r="8" ht="18" customHeight="1" spans="1:9">
      <c r="A8" s="4">
        <v>6</v>
      </c>
      <c r="B8" s="4" t="s">
        <v>176</v>
      </c>
      <c r="C8" s="4" t="s">
        <v>178</v>
      </c>
      <c r="D8" s="4" t="s">
        <v>11</v>
      </c>
      <c r="E8" s="4">
        <v>4</v>
      </c>
      <c r="F8" s="4">
        <v>46</v>
      </c>
      <c r="G8" s="4">
        <f t="shared" si="0"/>
        <v>36.8</v>
      </c>
      <c r="H8" s="4"/>
      <c r="I8" s="4" t="s">
        <v>14</v>
      </c>
    </row>
    <row r="9" ht="18" customHeight="1" spans="1:9">
      <c r="A9" s="4">
        <v>7</v>
      </c>
      <c r="B9" s="4" t="s">
        <v>179</v>
      </c>
      <c r="C9" s="4" t="s">
        <v>180</v>
      </c>
      <c r="D9" s="4" t="s">
        <v>11</v>
      </c>
      <c r="E9" s="4">
        <v>4</v>
      </c>
      <c r="F9" s="4">
        <v>56</v>
      </c>
      <c r="G9" s="4">
        <f t="shared" si="0"/>
        <v>44.8</v>
      </c>
      <c r="H9" s="4">
        <v>44.8</v>
      </c>
      <c r="I9" s="4" t="s">
        <v>12</v>
      </c>
    </row>
    <row r="10" ht="18" customHeight="1" spans="1:9">
      <c r="A10" s="4">
        <v>8</v>
      </c>
      <c r="B10" s="4" t="s">
        <v>181</v>
      </c>
      <c r="C10" s="4" t="s">
        <v>172</v>
      </c>
      <c r="D10" s="4" t="s">
        <v>11</v>
      </c>
      <c r="E10" s="4">
        <v>10</v>
      </c>
      <c r="F10" s="4">
        <v>15</v>
      </c>
      <c r="G10" s="4">
        <f t="shared" si="0"/>
        <v>30</v>
      </c>
      <c r="H10" s="5">
        <v>64</v>
      </c>
      <c r="I10" s="4" t="s">
        <v>12</v>
      </c>
    </row>
    <row r="11" ht="18" customHeight="1" spans="1:9">
      <c r="A11" s="4">
        <v>9</v>
      </c>
      <c r="B11" s="4" t="s">
        <v>181</v>
      </c>
      <c r="C11" s="4" t="s">
        <v>173</v>
      </c>
      <c r="D11" s="4" t="s">
        <v>11</v>
      </c>
      <c r="E11" s="4">
        <v>10</v>
      </c>
      <c r="F11" s="4">
        <v>17</v>
      </c>
      <c r="G11" s="4">
        <f t="shared" si="0"/>
        <v>34</v>
      </c>
      <c r="H11" s="5"/>
      <c r="I11" s="4" t="s">
        <v>14</v>
      </c>
    </row>
    <row r="12" ht="18" customHeight="1" spans="1:9">
      <c r="A12" s="4">
        <v>10</v>
      </c>
      <c r="B12" s="4" t="s">
        <v>182</v>
      </c>
      <c r="C12" s="4" t="s">
        <v>183</v>
      </c>
      <c r="D12" s="4" t="s">
        <v>11</v>
      </c>
      <c r="E12" s="4">
        <v>10</v>
      </c>
      <c r="F12" s="4">
        <v>29</v>
      </c>
      <c r="G12" s="4">
        <f t="shared" si="0"/>
        <v>58</v>
      </c>
      <c r="H12" s="4">
        <v>94.4</v>
      </c>
      <c r="I12" s="4" t="s">
        <v>12</v>
      </c>
    </row>
    <row r="13" ht="18" customHeight="1" spans="1:9">
      <c r="A13" s="4">
        <v>11</v>
      </c>
      <c r="B13" s="4" t="s">
        <v>182</v>
      </c>
      <c r="C13" s="4" t="s">
        <v>184</v>
      </c>
      <c r="D13" s="4" t="s">
        <v>11</v>
      </c>
      <c r="E13" s="4">
        <v>7</v>
      </c>
      <c r="F13" s="4">
        <v>26</v>
      </c>
      <c r="G13" s="4">
        <f t="shared" si="0"/>
        <v>36.4</v>
      </c>
      <c r="H13" s="4"/>
      <c r="I13" s="4" t="s">
        <v>14</v>
      </c>
    </row>
    <row r="14" ht="18" customHeight="1" spans="1:9">
      <c r="A14" s="4">
        <v>12</v>
      </c>
      <c r="B14" s="4" t="s">
        <v>185</v>
      </c>
      <c r="C14" s="4" t="s">
        <v>172</v>
      </c>
      <c r="D14" s="4" t="s">
        <v>11</v>
      </c>
      <c r="E14" s="4">
        <v>10</v>
      </c>
      <c r="F14" s="4">
        <v>12</v>
      </c>
      <c r="G14" s="4">
        <f t="shared" si="0"/>
        <v>24</v>
      </c>
      <c r="H14" s="4">
        <v>44</v>
      </c>
      <c r="I14" s="4" t="s">
        <v>12</v>
      </c>
    </row>
    <row r="15" ht="18" customHeight="1" spans="1:9">
      <c r="A15" s="4">
        <v>13</v>
      </c>
      <c r="B15" s="4" t="s">
        <v>185</v>
      </c>
      <c r="C15" s="4" t="s">
        <v>173</v>
      </c>
      <c r="D15" s="4" t="s">
        <v>11</v>
      </c>
      <c r="E15" s="4">
        <v>10</v>
      </c>
      <c r="F15" s="4">
        <v>10</v>
      </c>
      <c r="G15" s="4">
        <f t="shared" si="0"/>
        <v>20</v>
      </c>
      <c r="H15" s="4"/>
      <c r="I15" s="4" t="s">
        <v>14</v>
      </c>
    </row>
    <row r="16" ht="18" customHeight="1" spans="1:9">
      <c r="A16" s="4">
        <v>14</v>
      </c>
      <c r="B16" s="4" t="s">
        <v>186</v>
      </c>
      <c r="C16" s="4" t="s">
        <v>170</v>
      </c>
      <c r="D16" s="4" t="s">
        <v>11</v>
      </c>
      <c r="E16" s="4">
        <v>10</v>
      </c>
      <c r="F16" s="4">
        <v>8</v>
      </c>
      <c r="G16" s="4">
        <f t="shared" si="0"/>
        <v>16</v>
      </c>
      <c r="H16" s="4">
        <v>16</v>
      </c>
      <c r="I16" s="4" t="s">
        <v>12</v>
      </c>
    </row>
    <row r="17" ht="18" customHeight="1" spans="1:9">
      <c r="A17" s="4">
        <v>15</v>
      </c>
      <c r="B17" s="4" t="s">
        <v>187</v>
      </c>
      <c r="C17" s="4" t="s">
        <v>188</v>
      </c>
      <c r="D17" s="4" t="s">
        <v>11</v>
      </c>
      <c r="E17" s="4">
        <v>10</v>
      </c>
      <c r="F17" s="4">
        <v>12</v>
      </c>
      <c r="G17" s="4">
        <f t="shared" si="0"/>
        <v>24</v>
      </c>
      <c r="H17" s="4">
        <v>24</v>
      </c>
      <c r="I17" s="4" t="s">
        <v>12</v>
      </c>
    </row>
    <row r="18" ht="18" customHeight="1" spans="1:9">
      <c r="A18" s="4">
        <v>16</v>
      </c>
      <c r="B18" s="4" t="s">
        <v>189</v>
      </c>
      <c r="C18" s="4" t="s">
        <v>190</v>
      </c>
      <c r="D18" s="4" t="s">
        <v>11</v>
      </c>
      <c r="E18" s="4">
        <v>7</v>
      </c>
      <c r="F18" s="4">
        <v>29</v>
      </c>
      <c r="G18" s="4">
        <f t="shared" si="0"/>
        <v>40.6</v>
      </c>
      <c r="H18" s="4">
        <v>110.6</v>
      </c>
      <c r="I18" s="4" t="s">
        <v>14</v>
      </c>
    </row>
    <row r="19" ht="18" customHeight="1" spans="1:9">
      <c r="A19" s="4">
        <v>17</v>
      </c>
      <c r="B19" s="4" t="s">
        <v>189</v>
      </c>
      <c r="C19" s="4" t="s">
        <v>191</v>
      </c>
      <c r="D19" s="4" t="s">
        <v>11</v>
      </c>
      <c r="E19" s="4">
        <v>10</v>
      </c>
      <c r="F19" s="4">
        <v>35</v>
      </c>
      <c r="G19" s="4">
        <f t="shared" si="0"/>
        <v>70</v>
      </c>
      <c r="H19" s="4"/>
      <c r="I19" s="4" t="s">
        <v>12</v>
      </c>
    </row>
    <row r="20" ht="18" customHeight="1" spans="1:9">
      <c r="A20" s="4">
        <v>18</v>
      </c>
      <c r="B20" s="4" t="s">
        <v>192</v>
      </c>
      <c r="C20" s="4" t="s">
        <v>172</v>
      </c>
      <c r="D20" s="4" t="s">
        <v>11</v>
      </c>
      <c r="E20" s="4">
        <v>10</v>
      </c>
      <c r="F20" s="4">
        <v>12</v>
      </c>
      <c r="G20" s="4">
        <f t="shared" si="0"/>
        <v>24</v>
      </c>
      <c r="H20" s="4">
        <v>24</v>
      </c>
      <c r="I20" s="4" t="s">
        <v>12</v>
      </c>
    </row>
    <row r="21" ht="18" customHeight="1" spans="1:9">
      <c r="A21" s="4">
        <v>19</v>
      </c>
      <c r="B21" s="4" t="s">
        <v>193</v>
      </c>
      <c r="C21" s="4" t="s">
        <v>188</v>
      </c>
      <c r="D21" s="4" t="s">
        <v>11</v>
      </c>
      <c r="E21" s="4">
        <v>10</v>
      </c>
      <c r="F21" s="4">
        <v>10</v>
      </c>
      <c r="G21" s="4">
        <f t="shared" si="0"/>
        <v>20</v>
      </c>
      <c r="H21" s="4">
        <v>20</v>
      </c>
      <c r="I21" s="4" t="s">
        <v>12</v>
      </c>
    </row>
    <row r="22" ht="18" customHeight="1" spans="1:9">
      <c r="A22" s="4">
        <v>20</v>
      </c>
      <c r="B22" s="4" t="s">
        <v>194</v>
      </c>
      <c r="C22" s="4" t="s">
        <v>183</v>
      </c>
      <c r="D22" s="4" t="s">
        <v>11</v>
      </c>
      <c r="E22" s="4">
        <v>10</v>
      </c>
      <c r="F22" s="4">
        <v>29</v>
      </c>
      <c r="G22" s="4">
        <f t="shared" si="0"/>
        <v>58</v>
      </c>
      <c r="H22" s="5">
        <v>93</v>
      </c>
      <c r="I22" s="4" t="s">
        <v>12</v>
      </c>
    </row>
    <row r="23" ht="18" customHeight="1" spans="1:9">
      <c r="A23" s="4">
        <v>21</v>
      </c>
      <c r="B23" s="4" t="s">
        <v>194</v>
      </c>
      <c r="C23" s="4" t="s">
        <v>184</v>
      </c>
      <c r="D23" s="4" t="s">
        <v>11</v>
      </c>
      <c r="E23" s="4">
        <v>7</v>
      </c>
      <c r="F23" s="4">
        <v>25</v>
      </c>
      <c r="G23" s="4">
        <f t="shared" si="0"/>
        <v>35</v>
      </c>
      <c r="H23" s="5"/>
      <c r="I23" s="4" t="s">
        <v>14</v>
      </c>
    </row>
    <row r="24" ht="18" customHeight="1" spans="1:9">
      <c r="A24" s="4">
        <v>22</v>
      </c>
      <c r="B24" s="4" t="s">
        <v>195</v>
      </c>
      <c r="C24" s="4" t="s">
        <v>170</v>
      </c>
      <c r="D24" s="4" t="s">
        <v>196</v>
      </c>
      <c r="E24" s="4">
        <v>10</v>
      </c>
      <c r="F24" s="4">
        <v>8</v>
      </c>
      <c r="G24" s="4">
        <f t="shared" si="0"/>
        <v>16</v>
      </c>
      <c r="H24" s="4">
        <v>16</v>
      </c>
      <c r="I24" s="4" t="s">
        <v>12</v>
      </c>
    </row>
    <row r="25" ht="18" customHeight="1" spans="1:9">
      <c r="A25" s="4">
        <v>23</v>
      </c>
      <c r="B25" s="4" t="s">
        <v>197</v>
      </c>
      <c r="C25" s="4" t="s">
        <v>198</v>
      </c>
      <c r="D25" s="4" t="s">
        <v>11</v>
      </c>
      <c r="E25" s="4">
        <v>10</v>
      </c>
      <c r="F25" s="4">
        <v>36</v>
      </c>
      <c r="G25" s="4">
        <f t="shared" si="0"/>
        <v>72</v>
      </c>
      <c r="H25" s="4">
        <v>108.4</v>
      </c>
      <c r="I25" s="4" t="s">
        <v>12</v>
      </c>
    </row>
    <row r="26" ht="18" customHeight="1" spans="1:9">
      <c r="A26" s="4">
        <v>24</v>
      </c>
      <c r="B26" s="4" t="s">
        <v>197</v>
      </c>
      <c r="C26" s="4" t="s">
        <v>190</v>
      </c>
      <c r="D26" s="4" t="s">
        <v>11</v>
      </c>
      <c r="E26" s="4">
        <v>7</v>
      </c>
      <c r="F26" s="4">
        <v>26</v>
      </c>
      <c r="G26" s="4">
        <f t="shared" si="0"/>
        <v>36.4</v>
      </c>
      <c r="H26" s="4"/>
      <c r="I26" s="4" t="s">
        <v>14</v>
      </c>
    </row>
    <row r="27" ht="18" customHeight="1" spans="1:9">
      <c r="A27" s="4"/>
      <c r="B27" s="4"/>
      <c r="C27" s="6"/>
      <c r="D27" s="7" t="s">
        <v>78</v>
      </c>
      <c r="E27" s="8"/>
      <c r="F27" s="8">
        <f t="shared" ref="F27:H27" si="1">SUM(F3:F26)</f>
        <v>544</v>
      </c>
      <c r="G27" s="8">
        <f t="shared" si="1"/>
        <v>830</v>
      </c>
      <c r="H27" s="8">
        <f t="shared" si="1"/>
        <v>830</v>
      </c>
      <c r="I27" s="4"/>
    </row>
    <row r="28" ht="14.25" spans="1:9">
      <c r="A28" s="9"/>
      <c r="B28" s="10"/>
      <c r="C28" s="10"/>
      <c r="D28" s="10"/>
      <c r="E28" s="10"/>
      <c r="F28" s="10"/>
      <c r="G28" s="10"/>
      <c r="H28" s="10"/>
      <c r="I28" s="10"/>
    </row>
    <row r="29" spans="1:9">
      <c r="A29" s="10"/>
      <c r="B29" s="10"/>
      <c r="C29" s="10"/>
      <c r="D29" s="10"/>
      <c r="E29" s="10"/>
      <c r="F29" s="10"/>
      <c r="G29" s="10"/>
      <c r="H29" s="10"/>
      <c r="I29" s="10"/>
    </row>
  </sheetData>
  <mergeCells count="9">
    <mergeCell ref="A1:I1"/>
    <mergeCell ref="H4:H5"/>
    <mergeCell ref="H7:H8"/>
    <mergeCell ref="H10:H11"/>
    <mergeCell ref="H12:H13"/>
    <mergeCell ref="H14:H15"/>
    <mergeCell ref="H18:H19"/>
    <mergeCell ref="H22:H23"/>
    <mergeCell ref="H25:H26"/>
  </mergeCells>
  <pageMargins left="0.75" right="0.75" top="1" bottom="1" header="0.5" footer="0.5"/>
  <headerFooter/>
</worksheet>
</file>